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G13" i="1"/>
  <c r="G12" i="1"/>
  <c r="G11" i="1"/>
  <c r="G10" i="1"/>
  <c r="G9" i="1"/>
  <c r="F13" i="1"/>
  <c r="F12" i="1"/>
  <c r="F11" i="1"/>
  <c r="F10" i="1"/>
  <c r="F9" i="1"/>
  <c r="C11" i="1"/>
  <c r="C9" i="1"/>
  <c r="C13" i="1"/>
  <c r="C12" i="1"/>
  <c r="C10" i="1"/>
  <c r="E13" i="1"/>
  <c r="E12" i="1"/>
  <c r="E11" i="1"/>
  <c r="E10" i="1"/>
  <c r="D10" i="1"/>
  <c r="E9" i="1"/>
  <c r="D9" i="1"/>
  <c r="D13" i="1"/>
  <c r="D12" i="1"/>
  <c r="D11" i="1"/>
  <c r="I14" i="1" l="1"/>
  <c r="J14" i="1" l="1"/>
  <c r="K10" i="1"/>
  <c r="K13" i="1"/>
  <c r="K11" i="1"/>
  <c r="K9" i="1"/>
  <c r="K12" i="1"/>
  <c r="C14" i="1"/>
  <c r="H14" i="1"/>
  <c r="G14" i="1"/>
  <c r="F14" i="1"/>
  <c r="E14" i="1"/>
  <c r="D14" i="1"/>
  <c r="K14" i="1" l="1"/>
  <c r="B14" i="1"/>
</calcChain>
</file>

<file path=xl/sharedStrings.xml><?xml version="1.0" encoding="utf-8"?>
<sst xmlns="http://schemas.openxmlformats.org/spreadsheetml/2006/main" count="47" uniqueCount="45">
  <si>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</si>
  <si>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</si>
  <si>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</si>
  <si>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</si>
  <si>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</si>
  <si>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</si>
  <si>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</si>
  <si>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</si>
  <si>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</si>
  <si>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</si>
  <si>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</si>
  <si>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</si>
  <si>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</si>
  <si>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</si>
  <si>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</si>
  <si>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</si>
  <si>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</si>
  <si>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</si>
  <si>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</si>
  <si>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</si>
  <si>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</si>
  <si>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TOTAL</t>
  </si>
  <si>
    <t>NUEVOS</t>
  </si>
  <si>
    <t>PRODUCCION</t>
  </si>
  <si>
    <t>RECAUDACION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</si>
  <si>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</si>
  <si>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</si>
  <si>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</si>
  <si>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</si>
  <si>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</si>
  <si>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</si>
  <si>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</si>
  <si>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TOTAL:</t>
  </si>
  <si>
    <t>EJERCICIO FISCAL 2017</t>
  </si>
  <si>
    <t>FONDO</t>
  </si>
  <si>
    <t xml:space="preserve">I.S.R. </t>
  </si>
  <si>
    <t xml:space="preserve">A LOS </t>
  </si>
  <si>
    <t>MUNICIPIOS</t>
  </si>
  <si>
    <t>SUBSIDIO PARA LA</t>
  </si>
  <si>
    <t xml:space="preserve">FUNCION DE </t>
  </si>
  <si>
    <t xml:space="preserve">SEGURIDAD </t>
  </si>
  <si>
    <t>PUBLICA</t>
  </si>
  <si>
    <t>(FORTASEG)</t>
  </si>
  <si>
    <t xml:space="preserve">Playas de Rosarito </t>
  </si>
  <si>
    <t xml:space="preserve">(ANEXO VII) PARTICIPACIONES FEDERALES MINISTRADAS A LOS MUNICIPIOS EN EL TERCER TRIMESTRE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</si>
</sst>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_ ;[Red]\-#,##0\ 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Tahoma"/>
      <family val="2"/>
    </font>
    <font>
      <sz val="5"/>
      <color theme="1"/>
      <name val="Calibri"/>
      <family val="2"/>
      <scheme val="minor"/>
    </font>
    <font>
      <sz val="5"/>
      <color theme="1"/>
      <name val="Tahoma"/>
      <family val="2"/>
    </font>
    <font>
      <sz val="5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6" fontId="2" fillId="0" borderId="0" xfId="1" applyNumberFormat="1" applyFont="1"/>
    <xf numFmtId="166" fontId="3" fillId="0" borderId="0" xfId="1" applyNumberFormat="1" applyFont="1"/>
    <xf numFmtId="0" fontId="5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6" fillId="3" borderId="8" xfId="0" applyNumberFormat="1" applyFont="1" applyFill="1" applyBorder="1"/>
    <xf numFmtId="165" fontId="6" fillId="3" borderId="2" xfId="0" applyNumberFormat="1" applyFont="1" applyFill="1" applyBorder="1"/>
    <xf numFmtId="165" fontId="6" fillId="3" borderId="3" xfId="0" applyNumberFormat="1" applyFont="1" applyFill="1" applyBorder="1"/>
    <xf numFmtId="165" fontId="4" fillId="3" borderId="3" xfId="0" applyNumberFormat="1" applyFont="1" applyFill="1" applyBorder="1"/>
    <xf numFmtId="165" fontId="6" fillId="3" borderId="7" xfId="0" applyNumberFormat="1" applyFont="1" applyFill="1" applyBorder="1"/>
    <xf numFmtId="165" fontId="6" fillId="3" borderId="9" xfId="0" applyNumberFormat="1" applyFont="1" applyFill="1" applyBorder="1"/>
    <xf numFmtId="165" fontId="6" fillId="3" borderId="4" xfId="0" applyNumberFormat="1" applyFont="1" applyFill="1" applyBorder="1"/>
    <xf numFmtId="165" fontId="4" fillId="3" borderId="4" xfId="0" applyNumberFormat="1" applyFont="1" applyFill="1" applyBorder="1"/>
    <xf numFmtId="165" fontId="4" fillId="3" borderId="0" xfId="0" applyNumberFormat="1" applyFont="1" applyFill="1" applyBorder="1"/>
    <xf numFmtId="165" fontId="4" fillId="3" borderId="5" xfId="0" applyNumberFormat="1" applyFont="1" applyFill="1" applyBorder="1"/>
    <xf numFmtId="0" fontId="5" fillId="3" borderId="4" xfId="0" applyFont="1" applyFill="1" applyBorder="1"/>
    <xf numFmtId="165" fontId="5" fillId="3" borderId="4" xfId="0" applyNumberFormat="1" applyFont="1" applyFill="1" applyBorder="1"/>
    <xf numFmtId="0" fontId="5" fillId="3" borderId="1" xfId="0" applyFont="1" applyFill="1" applyBorder="1"/>
    <xf numFmtId="0" fontId="5" fillId="3" borderId="6" xfId="0" applyFont="1" applyFill="1" applyBorder="1"/>
    <xf numFmtId="165" fontId="6" fillId="3" borderId="10" xfId="0" applyNumberFormat="1" applyFont="1" applyFill="1" applyBorder="1"/>
    <xf numFmtId="165" fontId="6" fillId="3" borderId="0" xfId="0" applyNumberFormat="1" applyFont="1" applyFill="1" applyBorder="1"/>
    <xf numFmtId="165" fontId="6" fillId="3" borderId="1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3" fontId="7" fillId="4" borderId="11" xfId="0" applyNumberFormat="1" applyFont="1" applyFill="1" applyBorder="1" applyAlignment="1">
      <alignment horizontal="right"/>
    </xf>
    <xf numFmtId="165" fontId="4" fillId="3" borderId="2" xfId="0" applyNumberFormat="1" applyFont="1" applyFill="1" applyBorder="1"/>
    <xf numFmtId="166" fontId="2" fillId="0" borderId="0" xfId="1" applyNumberFormat="1" applyFont="1" applyBorder="1"/>
    <xf numFmtId="3" fontId="7" fillId="4" borderId="0" xfId="0" applyNumberFormat="1" applyFont="1" applyFill="1" applyBorder="1" applyAlignment="1">
      <alignment horizontal="right"/>
    </xf>
    <xf numFmtId="0" fontId="0" fillId="0" borderId="0" xfId="0" applyBorder="1"/>
    <xf numFmtId="0" fontId="7" fillId="4" borderId="0" xfId="0" applyFont="1" applyFill="1" applyBorder="1"/>
    <xf numFmtId="166" fontId="3" fillId="0" borderId="0" xfId="1" applyNumberFormat="1" applyFont="1" applyBorder="1"/>
    <xf numFmtId="0" fontId="4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154" zoomScaleNormal="154" workbookViewId="0">
      <selection activeCell="B17" sqref="B17"/>
    </sheetView>
  </sheetViews>
  <sheetFormatPr defaultColWidth="9.140625" defaultRowHeight="15" x14ac:dyDescent="0.25"/>
  <cols>
    <col min="1" max="1" width="10.5703125" customWidth="1"/>
    <col min="2" max="2" width="11.140625" customWidth="1"/>
    <col min="3" max="3" width="8.140625" customWidth="1"/>
    <col min="4" max="4" width="9" customWidth="1"/>
    <col min="5" max="5" width="8.140625" customWidth="1"/>
    <col min="6" max="6" width="10.85546875" customWidth="1"/>
    <col min="7" max="7" width="10" customWidth="1"/>
    <col min="8" max="8" width="12.85546875" customWidth="1"/>
    <col min="9" max="9" width="10.7109375" customWidth="1"/>
    <col min="10" max="10" width="8" customWidth="1"/>
    <col min="11" max="11" width="9.5703125" customWidth="1"/>
  </cols>
  <sheetData>
    <row r="1" spans="1:11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3</v>
      </c>
      <c r="G4" s="4" t="s">
        <v>5</v>
      </c>
      <c r="H4" s="4" t="s">
        <v>6</v>
      </c>
      <c r="I4" s="4" t="s">
        <v>38</v>
      </c>
      <c r="J4" s="4" t="s">
        <v>34</v>
      </c>
      <c r="K4" s="4"/>
    </row>
    <row r="5" spans="1:11" x14ac:dyDescent="0.2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39</v>
      </c>
      <c r="J5" s="5" t="s">
        <v>35</v>
      </c>
      <c r="K5" s="5"/>
    </row>
    <row r="6" spans="1:11" x14ac:dyDescent="0.25">
      <c r="A6" s="5"/>
      <c r="B6" s="5" t="s">
        <v>15</v>
      </c>
      <c r="C6" s="5" t="s">
        <v>16</v>
      </c>
      <c r="D6" s="5" t="s">
        <v>17</v>
      </c>
      <c r="E6" s="5" t="s">
        <v>18</v>
      </c>
      <c r="F6" s="5" t="s">
        <v>10</v>
      </c>
      <c r="G6" s="5" t="s">
        <v>19</v>
      </c>
      <c r="H6" s="5" t="s">
        <v>20</v>
      </c>
      <c r="I6" s="5" t="s">
        <v>40</v>
      </c>
      <c r="J6" s="5" t="s">
        <v>36</v>
      </c>
      <c r="K6" s="5" t="s">
        <v>21</v>
      </c>
    </row>
    <row r="7" spans="1:11" x14ac:dyDescent="0.25">
      <c r="A7" s="5"/>
      <c r="B7" s="5"/>
      <c r="C7" s="5"/>
      <c r="D7" s="5" t="s">
        <v>22</v>
      </c>
      <c r="E7" s="5"/>
      <c r="F7" s="5" t="s">
        <v>23</v>
      </c>
      <c r="G7" s="5" t="s">
        <v>24</v>
      </c>
      <c r="H7" s="5" t="s">
        <v>25</v>
      </c>
      <c r="I7" s="5" t="s">
        <v>41</v>
      </c>
      <c r="J7" s="5" t="s">
        <v>37</v>
      </c>
      <c r="K7" s="5"/>
    </row>
    <row r="8" spans="1:11" x14ac:dyDescent="0.25">
      <c r="A8" s="5"/>
      <c r="B8" s="6"/>
      <c r="C8" s="6"/>
      <c r="D8" s="5"/>
      <c r="E8" s="6"/>
      <c r="F8" s="6" t="s">
        <v>26</v>
      </c>
      <c r="G8" s="6"/>
      <c r="H8" s="6" t="s">
        <v>27</v>
      </c>
      <c r="I8" s="6" t="s">
        <v>42</v>
      </c>
      <c r="J8" s="6"/>
      <c r="K8" s="6"/>
    </row>
    <row r="9" spans="1:11" x14ac:dyDescent="0.25">
      <c r="A9" s="24" t="s">
        <v>28</v>
      </c>
      <c r="B9" s="21">
        <v>262857403</v>
      </c>
      <c r="C9" s="7">
        <f>SUM(14995740+12773376+11595554)</f>
        <v>39364670</v>
      </c>
      <c r="D9" s="8">
        <f>SUM(2200021+2231836+2030834)</f>
        <v>6462691</v>
      </c>
      <c r="E9" s="8">
        <f>SUM(10269+21579+21247)</f>
        <v>53095</v>
      </c>
      <c r="F9" s="8">
        <f>SUM(4881102+2714282+3225098)</f>
        <v>10820482</v>
      </c>
      <c r="G9" s="8">
        <f>SUM(9132088+3058603+3279826)</f>
        <v>15470517</v>
      </c>
      <c r="H9" s="8">
        <f>SUM(3832506+3857305+3836145)</f>
        <v>11525956</v>
      </c>
      <c r="I9" s="27">
        <v>22947824</v>
      </c>
      <c r="J9" s="9">
        <v>90709517</v>
      </c>
      <c r="K9" s="10">
        <f>SUM(B9:J9)</f>
        <v>460212155</v>
      </c>
    </row>
    <row r="10" spans="1:11" x14ac:dyDescent="0.25">
      <c r="A10" s="25" t="s">
        <v>29</v>
      </c>
      <c r="B10" s="22">
        <v>455592176</v>
      </c>
      <c r="C10" s="11">
        <f>SUM(25623280+22569281+19813369)</f>
        <v>68005930</v>
      </c>
      <c r="D10" s="9">
        <f>SUM(3179490+3225471+2934982)</f>
        <v>9339943</v>
      </c>
      <c r="E10" s="9">
        <f>SUM(14842+31186+30706)</f>
        <v>76734</v>
      </c>
      <c r="F10" s="9">
        <f>SUM(8340359+4777448+5510737)</f>
        <v>18628544</v>
      </c>
      <c r="G10" s="9">
        <f>SUM(15604036+5540420+5604252)</f>
        <v>26748708</v>
      </c>
      <c r="H10" s="9">
        <f>SUM(5748792+5785991+5754251)</f>
        <v>17289034</v>
      </c>
      <c r="I10" s="27">
        <v>21843043</v>
      </c>
      <c r="J10" s="9"/>
      <c r="K10" s="10">
        <f t="shared" ref="K10:K13" si="0">SUM(B10:J10)</f>
        <v>617524112</v>
      </c>
    </row>
    <row r="11" spans="1:11" x14ac:dyDescent="0.25">
      <c r="A11" s="25" t="s">
        <v>30</v>
      </c>
      <c r="B11" s="22">
        <v>97948329</v>
      </c>
      <c r="C11" s="11">
        <f>SUM(5319869+5073118+4113623)</f>
        <v>14506610</v>
      </c>
      <c r="D11" s="9">
        <f>SUM(795429+806932+734259)</f>
        <v>2336620</v>
      </c>
      <c r="E11" s="9">
        <f>SUM(3713+7802+7682)</f>
        <v>19197</v>
      </c>
      <c r="F11" s="9">
        <f>SUM(1731614+1064593+1144131)</f>
        <v>3940338</v>
      </c>
      <c r="G11" s="9">
        <f>SUM(3239688+1313989+1163547)</f>
        <v>5717224</v>
      </c>
      <c r="H11" s="9">
        <f>SUM(1695459+1706430+1697069)</f>
        <v>5098958</v>
      </c>
      <c r="I11" s="27">
        <v>14637123</v>
      </c>
      <c r="J11" s="9">
        <v>83804</v>
      </c>
      <c r="K11" s="10">
        <f t="shared" si="0"/>
        <v>144288203</v>
      </c>
    </row>
    <row r="12" spans="1:11" x14ac:dyDescent="0.25">
      <c r="A12" s="25" t="s">
        <v>31</v>
      </c>
      <c r="B12" s="22">
        <v>36075964</v>
      </c>
      <c r="C12" s="11">
        <f>SUM(1927786+1905476+1490673)</f>
        <v>5323935</v>
      </c>
      <c r="D12" s="9">
        <f>SUM(190008+192756+175396)</f>
        <v>558160</v>
      </c>
      <c r="E12" s="9">
        <f>SUM(887+1864+1835)</f>
        <v>4586</v>
      </c>
      <c r="F12" s="9">
        <f>SUM(627493+398379+414604)</f>
        <v>1440476</v>
      </c>
      <c r="G12" s="9">
        <f>SUM(1173981+504518+421640)</f>
        <v>2100139</v>
      </c>
      <c r="H12" s="9">
        <f>SUM(897508+903315+898360)</f>
        <v>2699183</v>
      </c>
      <c r="I12" s="27">
        <v>1824586</v>
      </c>
      <c r="J12" s="9"/>
      <c r="K12" s="10">
        <f t="shared" si="0"/>
        <v>50027029</v>
      </c>
    </row>
    <row r="13" spans="1:11" x14ac:dyDescent="0.25">
      <c r="A13" s="26" t="s">
        <v>43</v>
      </c>
      <c r="B13" s="23">
        <v>38887372</v>
      </c>
      <c r="C13" s="12">
        <f>SUM(2121289+2003367+1640301)</f>
        <v>5764957</v>
      </c>
      <c r="D13" s="13">
        <f>SUM(121306+123060+111977)</f>
        <v>356343</v>
      </c>
      <c r="E13" s="13">
        <f>SUM(566+1190+1172)</f>
        <v>2928</v>
      </c>
      <c r="F13" s="13">
        <f>SUM(690478+420839+456221)</f>
        <v>1567538</v>
      </c>
      <c r="G13" s="13">
        <f>SUM(1291820+515697+463962)</f>
        <v>2271479</v>
      </c>
      <c r="H13" s="13">
        <f>SUM(961597+967819+962511)</f>
        <v>2891927</v>
      </c>
      <c r="I13" s="27">
        <v>3800661</v>
      </c>
      <c r="J13" s="13"/>
      <c r="K13" s="14">
        <f t="shared" si="0"/>
        <v>55543205</v>
      </c>
    </row>
    <row r="14" spans="1:11" x14ac:dyDescent="0.25">
      <c r="A14" s="5" t="s">
        <v>32</v>
      </c>
      <c r="B14" s="10">
        <f t="shared" ref="B14:K14" si="1">SUM(B9:B13)</f>
        <v>891361244</v>
      </c>
      <c r="C14" s="10">
        <f t="shared" si="1"/>
        <v>132966102</v>
      </c>
      <c r="D14" s="10">
        <f t="shared" si="1"/>
        <v>19053757</v>
      </c>
      <c r="E14" s="15">
        <f t="shared" si="1"/>
        <v>156540</v>
      </c>
      <c r="F14" s="10">
        <f t="shared" si="1"/>
        <v>36397378</v>
      </c>
      <c r="G14" s="15">
        <f t="shared" si="1"/>
        <v>52308067</v>
      </c>
      <c r="H14" s="10">
        <f t="shared" si="1"/>
        <v>39505058</v>
      </c>
      <c r="I14" s="28">
        <f t="shared" si="1"/>
        <v>65053237</v>
      </c>
      <c r="J14" s="10">
        <f t="shared" si="1"/>
        <v>90793321</v>
      </c>
      <c r="K14" s="16">
        <f t="shared" si="1"/>
        <v>1327594704</v>
      </c>
    </row>
    <row r="15" spans="1:11" x14ac:dyDescent="0.25">
      <c r="A15" s="17"/>
      <c r="B15" s="17"/>
      <c r="C15" s="17"/>
      <c r="D15" s="18"/>
      <c r="E15" s="19"/>
      <c r="F15" s="17"/>
      <c r="G15" s="19"/>
      <c r="H15" s="17"/>
      <c r="I15" s="17"/>
      <c r="J15" s="20"/>
      <c r="K15" s="20"/>
    </row>
    <row r="18" spans="2:9" x14ac:dyDescent="0.25">
      <c r="B18" s="1"/>
      <c r="C18" s="1"/>
      <c r="D18" s="1"/>
      <c r="E18" s="1"/>
      <c r="F18" s="1"/>
      <c r="G18" s="1"/>
    </row>
    <row r="19" spans="2:9" x14ac:dyDescent="0.25">
      <c r="B19" s="1"/>
      <c r="C19" s="1"/>
      <c r="D19" s="1"/>
      <c r="E19" s="1"/>
      <c r="F19" s="1"/>
      <c r="G19" s="29"/>
      <c r="H19" s="30"/>
      <c r="I19" s="31"/>
    </row>
    <row r="20" spans="2:9" x14ac:dyDescent="0.25">
      <c r="B20" s="1"/>
      <c r="C20" s="1"/>
      <c r="D20" s="1"/>
      <c r="E20" s="1"/>
      <c r="F20" s="1"/>
      <c r="G20" s="29"/>
      <c r="H20" s="32"/>
      <c r="I20" s="31"/>
    </row>
    <row r="21" spans="2:9" x14ac:dyDescent="0.25">
      <c r="B21" s="2"/>
      <c r="C21" s="2"/>
      <c r="D21" s="2"/>
      <c r="E21" s="2"/>
      <c r="F21" s="2"/>
      <c r="G21" s="33"/>
      <c r="H21" s="30"/>
      <c r="I21" s="31"/>
    </row>
    <row r="22" spans="2:9" x14ac:dyDescent="0.25">
      <c r="G22" s="31"/>
      <c r="H22" s="32"/>
      <c r="I22" s="31"/>
    </row>
    <row r="23" spans="2:9" x14ac:dyDescent="0.25">
      <c r="G23" s="31"/>
      <c r="H23" s="32"/>
      <c r="I23" s="31"/>
    </row>
    <row r="24" spans="2:9" x14ac:dyDescent="0.25">
      <c r="G24" s="31"/>
      <c r="H24" s="32"/>
      <c r="I24" s="31"/>
    </row>
    <row r="25" spans="2:9" x14ac:dyDescent="0.25">
      <c r="G25" s="31"/>
      <c r="H25" s="30"/>
      <c r="I25" s="31"/>
    </row>
    <row r="26" spans="2:9" x14ac:dyDescent="0.25">
      <c r="G26" s="31"/>
      <c r="H26" s="32"/>
      <c r="I26" s="31"/>
    </row>
    <row r="27" spans="2:9" x14ac:dyDescent="0.25">
      <c r="G27" s="31"/>
      <c r="H27" s="32"/>
      <c r="I27" s="31"/>
    </row>
    <row r="28" spans="2:9" x14ac:dyDescent="0.25">
      <c r="G28" s="31"/>
      <c r="H28" s="30"/>
      <c r="I28" s="31"/>
    </row>
    <row r="29" spans="2:9" x14ac:dyDescent="0.25">
      <c r="G29" s="31"/>
      <c r="H29" s="32"/>
      <c r="I29" s="31"/>
    </row>
    <row r="30" spans="2:9" x14ac:dyDescent="0.25">
      <c r="G30" s="31"/>
      <c r="H30" s="32"/>
      <c r="I30" s="31"/>
    </row>
    <row r="31" spans="2:9" x14ac:dyDescent="0.25">
      <c r="G31" s="31"/>
      <c r="H31" s="32"/>
      <c r="I31" s="31"/>
    </row>
    <row r="32" spans="2:9" x14ac:dyDescent="0.25">
      <c r="G32" s="31"/>
      <c r="H32" s="30"/>
      <c r="I32" s="31"/>
    </row>
    <row r="33" spans="7:9" x14ac:dyDescent="0.25">
      <c r="G33" s="31"/>
      <c r="H33" s="31"/>
      <c r="I33" s="31"/>
    </row>
    <row r="34" spans="7:9" x14ac:dyDescent="0.25">
      <c r="G34" s="31"/>
      <c r="H34" s="31"/>
      <c r="I34" s="31"/>
    </row>
    <row r="35" spans="7:9" x14ac:dyDescent="0.25">
      <c r="G35" s="31"/>
      <c r="H35" s="31"/>
      <c r="I35" s="31"/>
    </row>
    <row r="36" spans="7:9" x14ac:dyDescent="0.25">
      <c r="G36" s="31"/>
      <c r="H36" s="31"/>
      <c r="I36" s="31"/>
    </row>
    <row r="37" spans="7:9" x14ac:dyDescent="0.25">
      <c r="G37" s="31"/>
      <c r="H37" s="31"/>
      <c r="I37" s="31"/>
    </row>
  </sheetData>
  <mergeCells count="2">
    <mergeCell ref="A1:K1"/>
    <mergeCell ref="A2:K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cp:lastPrinted>2017-10-21T01:59:55Z</cp:lastPrinted>
  <dcterms:created xsi:type="dcterms:W3CDTF">2017-08-15T21:00:36Z</dcterms:created>
  <dcterms:modified xsi:type="dcterms:W3CDTF">2017-11-15T22:19:05Z</dcterms:modified>
</cp:coreProperties>
</file>